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/>
</workbook>
</file>

<file path=xl/sharedStrings.xml><?xml version="1.0" encoding="utf-8"?>
<sst xmlns="http://schemas.openxmlformats.org/spreadsheetml/2006/main" count="189" uniqueCount="151">
  <si>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</si>
  <si>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</si>
  <si>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</si>
  <si>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</si>
  <si>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</si>
  <si>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</si>
  <si>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</si>
  <si>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</si>
  <si>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</si>
  <si>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</si>
  <si>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</si>
  <si>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</si>
  <si>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</si>
  <si>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</si>
  <si>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</si>
  <si>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</si>
  <si>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</si>
  <si>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</si>
  <si>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</si>
  <si>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</si>
  <si>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</si>
  <si>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</si>
  <si>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</si>
  <si>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</si>
  <si>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</si>
  <si>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</si>
  <si>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</si>
  <si>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</si>
  <si>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</si>
  <si>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</si>
  <si>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</si>
  <si>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</si>
  <si>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</si>
  <si>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</si>
  <si>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</si>
  <si>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</si>
  <si>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</si>
  <si>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</si>
  <si>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</si>
  <si>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</si>
  <si>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</si>
  <si>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</si>
  <si>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</si>
  <si>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</si>
  <si>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</si>
  <si>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</si>
  <si>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</si>
  <si>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</si>
  <si>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</si>
  <si>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</si>
  <si>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</si>
  <si>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</si>
  <si>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</si>
  <si>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</si>
  <si>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</si>
  <si>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</si>
  <si>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</si>
  <si>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</si>
  <si>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</si>
  <si>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</si>
  <si>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</si>
  <si>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</si>
  <si>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</si>
  <si>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</si>
  <si>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</si>
  <si>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</si>
  <si>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</si>
  <si>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</si>
  <si>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</si>
  <si>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</si>
  <si>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</si>
  <si>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</si>
  <si>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</si>
  <si>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</si>
  <si>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</si>
  <si>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</si>
  <si>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</si>
  <si>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</si>
  <si>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</si>
  <si>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</si>
  <si>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</si>
  <si>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</si>
  <si>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</si>
  <si>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</si>
  <si>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</si>
  <si>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</si>
  <si>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</si>
  <si>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</si>
  <si>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</si>
  <si>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</si>
  <si>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</si>
  <si>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</si>
  <si>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</si>
  <si>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</si>
  <si>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</si>
  <si>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</si>
  <si>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</si>
  <si>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</si>
  <si>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</si>
  <si>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</si>
  <si>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</si>
  <si>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</si>
  <si>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</si>
  <si>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</si>
  <si>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</si>
  <si>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</si>
  <si>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</si>
  <si>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</si>
  <si>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</si>
  <si>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</si>
  <si>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</si>
  <si>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</si>
  <si>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</si>
  <si>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</si>
  <si>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</si>
  <si>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</si>
  <si>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</si>
  <si>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</si>
  <si>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</si>
  <si>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</si>
  <si>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</si>
  <si>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</si>
  <si>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</si>
  <si>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</si>
  <si>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</si>
  <si>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</si>
  <si>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</si>
  <si>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</si>
  <si>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</si>
  <si>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</si>
  <si>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</si>
  <si>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</si>
  <si>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</si>
  <si>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</si>
  <si>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</si>
  <si>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</si>
  <si>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</si>
  <si>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</si>
  <si>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</si>
  <si>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</si>
  <si>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</si>
  <si>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</si>
  <si>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</si>
  <si>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</si>
  <si>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</si>
  <si>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</si>
  <si>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</si>
  <si>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</si>
  <si>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2019 года</t>
    </r>
  </si>
  <si>
    <t>2019 год</t>
  </si>
  <si>
    <t xml:space="preserve">от 29.05.2019  № 302-71/03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</si>
</sst>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  <numFmt numFmtId="176" formatCode="#,##0.00000"/>
    <numFmt numFmtId="177" formatCode="#,##0.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3" fontId="2" fillId="33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64" fontId="51" fillId="0" borderId="10" xfId="0" applyNumberFormat="1" applyFont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SheetLayoutView="81" zoomScalePageLayoutView="0" workbookViewId="0" topLeftCell="A2">
      <selection activeCell="I19" sqref="I19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1.625" style="1" customWidth="1"/>
    <col min="10" max="16384" width="9.125" style="1" customWidth="1"/>
  </cols>
  <sheetData>
    <row r="1" spans="1:8" ht="18" hidden="1">
      <c r="A1" s="2"/>
      <c r="B1" s="2"/>
      <c r="C1" s="144" t="s">
        <v>0</v>
      </c>
      <c r="D1" s="144"/>
      <c r="E1" s="144"/>
      <c r="F1" s="144"/>
      <c r="G1" s="144"/>
      <c r="H1" s="2"/>
    </row>
    <row r="2" spans="1:8" ht="18">
      <c r="A2" s="2"/>
      <c r="B2" s="2"/>
      <c r="C2" s="93"/>
      <c r="D2" s="93"/>
      <c r="E2" s="102" t="s">
        <v>144</v>
      </c>
      <c r="F2" s="93"/>
      <c r="G2" s="93" t="s">
        <v>0</v>
      </c>
      <c r="H2" s="2"/>
    </row>
    <row r="3" spans="1:9" s="3" customFormat="1" ht="18" hidden="1">
      <c r="A3" s="71"/>
      <c r="B3" s="71" t="s">
        <v>138</v>
      </c>
      <c r="C3" s="71"/>
      <c r="D3" s="71"/>
      <c r="E3" s="71"/>
      <c r="F3" s="71"/>
      <c r="G3" s="71"/>
      <c r="H3" s="71"/>
      <c r="I3" s="71"/>
    </row>
    <row r="4" spans="1:9" s="3" customFormat="1" ht="18">
      <c r="A4" s="72"/>
      <c r="B4" s="72"/>
      <c r="C4" s="72"/>
      <c r="D4" s="72"/>
      <c r="E4" s="132" t="s">
        <v>139</v>
      </c>
      <c r="F4" s="132"/>
      <c r="G4" s="132"/>
      <c r="H4" s="132"/>
      <c r="I4" s="132"/>
    </row>
    <row r="5" spans="1:9" s="3" customFormat="1" ht="18">
      <c r="A5" s="72"/>
      <c r="B5" s="72" t="s">
        <v>140</v>
      </c>
      <c r="C5" s="72"/>
      <c r="D5" s="72"/>
      <c r="E5" s="101" t="s">
        <v>140</v>
      </c>
      <c r="F5" s="72"/>
      <c r="G5" s="72"/>
      <c r="H5" s="72"/>
      <c r="I5" s="72"/>
    </row>
    <row r="6" spans="1:9" ht="15">
      <c r="A6" s="103"/>
      <c r="B6" s="103"/>
      <c r="C6" s="103"/>
      <c r="D6" s="103"/>
      <c r="E6" s="150" t="s">
        <v>150</v>
      </c>
      <c r="F6" s="150"/>
      <c r="G6" s="150"/>
      <c r="H6" s="150"/>
      <c r="I6" s="150"/>
    </row>
    <row r="7" spans="1:10" ht="82.5" customHeight="1">
      <c r="A7" s="131" t="s">
        <v>148</v>
      </c>
      <c r="B7" s="131"/>
      <c r="C7" s="131"/>
      <c r="D7" s="131"/>
      <c r="E7" s="131"/>
      <c r="F7" s="131"/>
      <c r="G7" s="131"/>
      <c r="H7" s="94"/>
      <c r="I7" s="94"/>
      <c r="J7" s="94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45" t="s">
        <v>1</v>
      </c>
      <c r="B9" s="145"/>
      <c r="C9" s="145"/>
      <c r="D9" s="145"/>
      <c r="E9" s="145"/>
      <c r="F9" s="145"/>
      <c r="G9" s="145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46" t="s">
        <v>2</v>
      </c>
      <c r="B11" s="6" t="s">
        <v>3</v>
      </c>
      <c r="C11" s="6" t="s">
        <v>4</v>
      </c>
      <c r="D11" s="147" t="s">
        <v>5</v>
      </c>
      <c r="E11" s="7" t="s">
        <v>149</v>
      </c>
      <c r="F11" s="129" t="s">
        <v>141</v>
      </c>
      <c r="G11" s="148" t="s">
        <v>142</v>
      </c>
    </row>
    <row r="12" spans="1:7" ht="24" customHeight="1">
      <c r="A12" s="146"/>
      <c r="B12" s="6" t="s">
        <v>6</v>
      </c>
      <c r="C12" s="6" t="s">
        <v>7</v>
      </c>
      <c r="D12" s="147"/>
      <c r="E12" s="6" t="s">
        <v>8</v>
      </c>
      <c r="F12" s="130"/>
      <c r="G12" s="149"/>
    </row>
    <row r="13" spans="1:8" ht="24" customHeight="1">
      <c r="A13" s="140" t="s">
        <v>9</v>
      </c>
      <c r="B13" s="140"/>
      <c r="C13" s="140"/>
      <c r="D13" s="140"/>
      <c r="E13" s="140"/>
      <c r="F13" s="140"/>
      <c r="G13" s="140"/>
      <c r="H13" s="140"/>
    </row>
    <row r="14" spans="1:7" ht="27.75" customHeight="1" hidden="1">
      <c r="A14" s="8" t="s">
        <v>10</v>
      </c>
      <c r="B14" s="75">
        <v>27.066</v>
      </c>
      <c r="C14" s="76">
        <v>27.413</v>
      </c>
      <c r="D14" s="11">
        <f aca="true" t="shared" si="0" ref="D14:D28">C14/B14%</f>
        <v>101.28205128205128</v>
      </c>
      <c r="E14" s="77">
        <v>27.537</v>
      </c>
      <c r="F14" s="77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3">
        <v>10061.61</v>
      </c>
      <c r="F15" s="73"/>
      <c r="G15" s="11">
        <f aca="true" t="shared" si="1" ref="G15:G61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3">
        <v>5.66</v>
      </c>
      <c r="F16" s="73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3">
        <v>4.74</v>
      </c>
      <c r="F17" s="73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6" customFormat="1" ht="28.5" customHeight="1">
      <c r="A19" s="13" t="s">
        <v>143</v>
      </c>
      <c r="B19" s="104">
        <v>7.8</v>
      </c>
      <c r="C19" s="104">
        <v>7.8</v>
      </c>
      <c r="D19" s="105">
        <f t="shared" si="0"/>
        <v>100</v>
      </c>
      <c r="E19" s="113">
        <v>0.035</v>
      </c>
      <c r="F19" s="114">
        <f>E19/4*1</f>
        <v>0.00875</v>
      </c>
      <c r="G19" s="9">
        <f>F19/E19*100</f>
        <v>25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9">
        <f>F20/E20*100</f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118">
        <v>0.02</v>
      </c>
      <c r="F21" s="115">
        <f>E21/4*1</f>
        <v>0.005</v>
      </c>
      <c r="G21" s="9">
        <f>F21/E21*100</f>
        <v>25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6" t="s">
        <v>25</v>
      </c>
      <c r="B29" s="136"/>
      <c r="C29" s="136"/>
      <c r="D29" s="136"/>
      <c r="E29" s="136"/>
      <c r="F29" s="136"/>
      <c r="G29" s="136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4">
        <v>8.07</v>
      </c>
      <c r="C45" s="74">
        <v>15.27</v>
      </c>
      <c r="D45" s="30">
        <f t="shared" si="2"/>
        <v>189.21933085501857</v>
      </c>
      <c r="E45" s="74">
        <v>16.66</v>
      </c>
      <c r="F45" s="74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8"/>
      <c r="C48" s="78"/>
      <c r="D48" s="11" t="e">
        <f t="shared" si="2"/>
        <v>#DIV/0!</v>
      </c>
      <c r="E48" s="78"/>
      <c r="F48" s="78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4">
        <v>3.9</v>
      </c>
      <c r="C50" s="74">
        <v>4.2</v>
      </c>
      <c r="D50" s="30">
        <f t="shared" si="2"/>
        <v>107.6923076923077</v>
      </c>
      <c r="E50" s="74">
        <v>4.22</v>
      </c>
      <c r="F50" s="74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6" t="s">
        <v>55</v>
      </c>
      <c r="B56" s="136"/>
      <c r="C56" s="136"/>
      <c r="D56" s="136"/>
      <c r="E56" s="136"/>
      <c r="F56" s="136"/>
      <c r="G56" s="136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5" t="s">
        <v>61</v>
      </c>
      <c r="B62" s="96">
        <v>2.85</v>
      </c>
      <c r="C62" s="96">
        <v>3.065</v>
      </c>
      <c r="D62" s="97">
        <f t="shared" si="3"/>
        <v>107.54385964912281</v>
      </c>
      <c r="E62" s="121">
        <f>E65+E64</f>
        <v>3.74</v>
      </c>
      <c r="F62" s="96">
        <v>0</v>
      </c>
      <c r="G62" s="9">
        <f aca="true" t="shared" si="4" ref="G62:G78">F62/E62*100</f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t="shared" si="4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64">
        <v>0.53</v>
      </c>
      <c r="F64" s="119">
        <v>0</v>
      </c>
      <c r="G64" s="9">
        <f t="shared" si="4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3.21</v>
      </c>
      <c r="F65" s="115">
        <v>0</v>
      </c>
      <c r="G65" s="9">
        <f t="shared" si="4"/>
        <v>0</v>
      </c>
    </row>
    <row r="66" spans="1:7" ht="13.5">
      <c r="A66" s="95" t="s">
        <v>63</v>
      </c>
      <c r="B66" s="96">
        <v>3.99</v>
      </c>
      <c r="C66" s="98">
        <v>4.01</v>
      </c>
      <c r="D66" s="97">
        <f t="shared" si="3"/>
        <v>100.50125313283206</v>
      </c>
      <c r="E66" s="97">
        <f>SUM(E68:E69)</f>
        <v>4.051</v>
      </c>
      <c r="F66" s="98">
        <f>F67+F68+F69</f>
        <v>0.04</v>
      </c>
      <c r="G66" s="9">
        <f t="shared" si="4"/>
        <v>0.9874105159219946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5">
        <f>E67/4*3</f>
        <v>0</v>
      </c>
      <c r="G67" s="9" t="e">
        <f t="shared" si="4"/>
        <v>#DIV/0!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</v>
      </c>
      <c r="F68" s="115">
        <v>0.03</v>
      </c>
      <c r="G68" s="9">
        <f t="shared" si="4"/>
        <v>3.3333333333333335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3.151</v>
      </c>
      <c r="F69" s="115">
        <v>0.01</v>
      </c>
      <c r="G69" s="9">
        <f t="shared" si="4"/>
        <v>0.317359568390987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08"/>
      <c r="G70" s="9">
        <f t="shared" si="4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7"/>
      <c r="G71" s="9">
        <f t="shared" si="4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08"/>
      <c r="G72" s="9">
        <f t="shared" si="4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08"/>
      <c r="G73" s="9">
        <f t="shared" si="4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09"/>
      <c r="G74" s="9">
        <f t="shared" si="4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0"/>
      <c r="G75" s="9" t="e">
        <f t="shared" si="4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5" ref="D76:D92">C76/B76%</f>
        <v>100</v>
      </c>
      <c r="E76" s="38">
        <v>0.007</v>
      </c>
      <c r="F76" s="109"/>
      <c r="G76" s="9">
        <f t="shared" si="4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5"/>
        <v>100</v>
      </c>
      <c r="E77" s="38">
        <v>0.017</v>
      </c>
      <c r="F77" s="109"/>
      <c r="G77" s="9">
        <f t="shared" si="4"/>
        <v>0</v>
      </c>
    </row>
    <row r="78" spans="1:11" s="31" customFormat="1" ht="16.5" customHeight="1">
      <c r="A78" s="95" t="s">
        <v>66</v>
      </c>
      <c r="B78" s="98">
        <v>7.575</v>
      </c>
      <c r="C78" s="98">
        <v>6.701</v>
      </c>
      <c r="D78" s="97">
        <f t="shared" si="5"/>
        <v>88.46204620462046</v>
      </c>
      <c r="E78" s="98">
        <f>SUM(E79:E81)</f>
        <v>2.8710000000000004</v>
      </c>
      <c r="F78" s="98">
        <f>SUM(F79:F81)</f>
        <v>0.7177500000000001</v>
      </c>
      <c r="G78" s="9">
        <f t="shared" si="4"/>
        <v>25</v>
      </c>
      <c r="K78" s="34"/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5"/>
        <v>94.90196078431373</v>
      </c>
      <c r="E79" s="37">
        <v>2.2</v>
      </c>
      <c r="F79" s="114">
        <f>E79/4*1</f>
        <v>0.55</v>
      </c>
      <c r="G79" s="9">
        <f>F79/E79*100</f>
        <v>25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5"/>
        <v>109.99999999999999</v>
      </c>
      <c r="E80" s="37">
        <v>0.036</v>
      </c>
      <c r="F80" s="114">
        <f>E80/4*1</f>
        <v>0.009</v>
      </c>
      <c r="G80" s="9">
        <f aca="true" t="shared" si="6" ref="G80:G92">F80/E80*100</f>
        <v>25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5"/>
        <v>75.05070993914808</v>
      </c>
      <c r="E81" s="37">
        <v>0.635</v>
      </c>
      <c r="F81" s="114">
        <f>E81/4*1</f>
        <v>0.15875</v>
      </c>
      <c r="G81" s="9">
        <f t="shared" si="6"/>
        <v>25</v>
      </c>
    </row>
    <row r="82" spans="1:7" s="31" customFormat="1" ht="13.5">
      <c r="A82" s="95" t="s">
        <v>67</v>
      </c>
      <c r="B82" s="98">
        <v>2.506</v>
      </c>
      <c r="C82" s="98">
        <v>2.745</v>
      </c>
      <c r="D82" s="97">
        <f t="shared" si="5"/>
        <v>109.53711093375898</v>
      </c>
      <c r="E82" s="98">
        <f>SUM(E83:E85)</f>
        <v>2.3289999999999997</v>
      </c>
      <c r="F82" s="98">
        <f>SUM(F84:F84:F85)</f>
        <v>0.8400000000000001</v>
      </c>
      <c r="G82" s="9">
        <f t="shared" si="6"/>
        <v>36.066981537140414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5"/>
        <v>100</v>
      </c>
      <c r="E83" s="37">
        <v>0</v>
      </c>
      <c r="F83" s="115">
        <f>E83/4*3</f>
        <v>0</v>
      </c>
      <c r="G83" s="9" t="e">
        <f t="shared" si="6"/>
        <v>#DIV/0!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5"/>
        <v>2500</v>
      </c>
      <c r="E84" s="37">
        <v>1.74</v>
      </c>
      <c r="F84" s="114">
        <v>0.5</v>
      </c>
      <c r="G84" s="9">
        <f t="shared" si="6"/>
        <v>28.735632183908045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5"/>
        <v>110.55555555555554</v>
      </c>
      <c r="E85" s="37">
        <v>0.589</v>
      </c>
      <c r="F85" s="114">
        <v>0.34</v>
      </c>
      <c r="G85" s="9">
        <f t="shared" si="6"/>
        <v>57.72495755517828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5"/>
        <v>100.29154518950436</v>
      </c>
      <c r="E86" s="122">
        <f>E88+E89</f>
        <v>2.538</v>
      </c>
      <c r="F86" s="114">
        <f>F89+F88</f>
        <v>0.6345</v>
      </c>
      <c r="G86" s="9">
        <f t="shared" si="6"/>
        <v>25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14">
        <f>E87/4*1</f>
        <v>0</v>
      </c>
      <c r="G87" s="9" t="e">
        <f t="shared" si="6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5"/>
        <v>100</v>
      </c>
      <c r="E88" s="37">
        <v>0.018</v>
      </c>
      <c r="F88" s="114">
        <f>E88/4*1</f>
        <v>0.0045</v>
      </c>
      <c r="G88" s="9">
        <f t="shared" si="6"/>
        <v>25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5"/>
        <v>100.29411764705883</v>
      </c>
      <c r="E89" s="37">
        <v>2.52</v>
      </c>
      <c r="F89" s="114">
        <f>E89/4*1</f>
        <v>0.63</v>
      </c>
      <c r="G89" s="9">
        <f t="shared" si="6"/>
        <v>25</v>
      </c>
    </row>
    <row r="90" spans="1:8" s="31" customFormat="1" ht="29.25" customHeight="1">
      <c r="A90" s="99" t="s">
        <v>69</v>
      </c>
      <c r="B90" s="97">
        <v>11</v>
      </c>
      <c r="C90" s="97">
        <v>12.1</v>
      </c>
      <c r="D90" s="97">
        <f t="shared" si="5"/>
        <v>110</v>
      </c>
      <c r="E90" s="97">
        <f>SUM(E91:E92)</f>
        <v>115.7</v>
      </c>
      <c r="F90" s="97">
        <f>F91+F92</f>
        <v>2.2</v>
      </c>
      <c r="G90" s="9">
        <f>F90/E90*100</f>
        <v>1.9014693171996544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5"/>
        <v>111.1111111111111</v>
      </c>
      <c r="E91" s="11">
        <v>70</v>
      </c>
      <c r="F91" s="123">
        <v>1.2</v>
      </c>
      <c r="G91" s="9">
        <f>F91/E91*100</f>
        <v>1.7142857142857144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5"/>
        <v>110.71428571428572</v>
      </c>
      <c r="E92" s="11">
        <v>45.7</v>
      </c>
      <c r="F92" s="123">
        <v>1</v>
      </c>
      <c r="G92" s="9">
        <f t="shared" si="6"/>
        <v>2.1881838074398248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>F93/E93%</f>
        <v>#DIV/0!</v>
      </c>
    </row>
    <row r="94" spans="1:7" ht="28.5" customHeight="1">
      <c r="A94" s="136" t="s">
        <v>71</v>
      </c>
      <c r="B94" s="136"/>
      <c r="C94" s="136"/>
      <c r="D94" s="136"/>
      <c r="E94" s="136"/>
      <c r="F94" s="136"/>
      <c r="G94" s="136"/>
    </row>
    <row r="95" spans="1:7" ht="14.25" customHeight="1">
      <c r="A95" s="85" t="s">
        <v>72</v>
      </c>
      <c r="B95" s="59">
        <v>2539</v>
      </c>
      <c r="C95" s="59">
        <v>2512</v>
      </c>
      <c r="D95" s="56">
        <f aca="true" t="shared" si="7" ref="D95:D113">C95/B95%</f>
        <v>98.93658920834974</v>
      </c>
      <c r="E95" s="59">
        <f>SUM(E96:E98)</f>
        <v>1179</v>
      </c>
      <c r="F95" s="123">
        <f>F97+F98</f>
        <v>1434</v>
      </c>
      <c r="G95" s="9">
        <f>F95/E95*100</f>
        <v>121.62849872773538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7"/>
        <v>91.55154091392136</v>
      </c>
      <c r="E96" s="9">
        <v>0</v>
      </c>
      <c r="F96" s="123">
        <f aca="true" t="shared" si="8" ref="F96:F106">E96/4*1</f>
        <v>0</v>
      </c>
      <c r="G96" s="9" t="e">
        <f aca="true" t="shared" si="9" ref="G96:G108">F96/E96*100</f>
        <v>#DIV/0!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7"/>
        <v>123.52941176470588</v>
      </c>
      <c r="E97" s="9">
        <v>598</v>
      </c>
      <c r="F97" s="123">
        <v>858</v>
      </c>
      <c r="G97" s="9">
        <f>F97/E97*100</f>
        <v>143.47826086956522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7"/>
        <v>119.04761904761905</v>
      </c>
      <c r="E98" s="9">
        <v>581</v>
      </c>
      <c r="F98" s="123">
        <v>576</v>
      </c>
      <c r="G98" s="9">
        <f>F98/E98*100</f>
        <v>99.1394148020654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7"/>
        <v>101.01651842439644</v>
      </c>
      <c r="E99" s="9">
        <f>E101+E102</f>
        <v>347</v>
      </c>
      <c r="F99" s="123">
        <f>F101+F102</f>
        <v>491</v>
      </c>
      <c r="G99" s="9">
        <f t="shared" si="9"/>
        <v>141.4985590778098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7"/>
        <v>100</v>
      </c>
      <c r="E100" s="9">
        <v>0</v>
      </c>
      <c r="F100" s="123">
        <f t="shared" si="8"/>
        <v>0</v>
      </c>
      <c r="G100" s="9" t="e">
        <f t="shared" si="9"/>
        <v>#DIV/0!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7"/>
        <v>346.15384615384613</v>
      </c>
      <c r="E101" s="9">
        <v>254</v>
      </c>
      <c r="F101" s="123">
        <v>410</v>
      </c>
      <c r="G101" s="9">
        <f t="shared" si="9"/>
        <v>161.41732283464566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7"/>
        <v>85.79881656804734</v>
      </c>
      <c r="E102" s="9">
        <v>93</v>
      </c>
      <c r="F102" s="123">
        <v>81</v>
      </c>
      <c r="G102" s="9">
        <f t="shared" si="9"/>
        <v>87.09677419354838</v>
      </c>
    </row>
    <row r="103" spans="1:7" s="31" customFormat="1" ht="14.25" customHeight="1" hidden="1">
      <c r="A103" s="95" t="s">
        <v>74</v>
      </c>
      <c r="B103" s="100">
        <v>1825</v>
      </c>
      <c r="C103" s="100">
        <v>0</v>
      </c>
      <c r="D103" s="97">
        <f t="shared" si="7"/>
        <v>0</v>
      </c>
      <c r="E103" s="120">
        <v>0</v>
      </c>
      <c r="F103" s="123">
        <f t="shared" si="8"/>
        <v>0</v>
      </c>
      <c r="G103" s="9" t="e">
        <f t="shared" si="9"/>
        <v>#DIV/0!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17">
        <v>0</v>
      </c>
      <c r="F104" s="123">
        <f t="shared" si="8"/>
        <v>0</v>
      </c>
      <c r="G104" s="9" t="e">
        <f t="shared" si="9"/>
        <v>#DIV/0!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7"/>
        <v>0</v>
      </c>
      <c r="E105" s="117">
        <v>0</v>
      </c>
      <c r="F105" s="123">
        <f t="shared" si="8"/>
        <v>0</v>
      </c>
      <c r="G105" s="9" t="e">
        <f t="shared" si="9"/>
        <v>#DIV/0!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7"/>
        <v>0</v>
      </c>
      <c r="E106" s="117">
        <v>0</v>
      </c>
      <c r="F106" s="123">
        <f t="shared" si="8"/>
        <v>0</v>
      </c>
      <c r="G106" s="9" t="e">
        <f t="shared" si="9"/>
        <v>#DIV/0!</v>
      </c>
    </row>
    <row r="107" spans="1:7" ht="14.25" customHeight="1">
      <c r="A107" s="85" t="s">
        <v>75</v>
      </c>
      <c r="B107" s="59">
        <v>425</v>
      </c>
      <c r="C107" s="59">
        <v>525</v>
      </c>
      <c r="D107" s="56">
        <f t="shared" si="7"/>
        <v>123.52941176470588</v>
      </c>
      <c r="E107" s="59">
        <v>1932</v>
      </c>
      <c r="F107" s="123">
        <v>2452</v>
      </c>
      <c r="G107" s="9">
        <f t="shared" si="9"/>
        <v>126.91511387163561</v>
      </c>
    </row>
    <row r="108" spans="1:7" s="31" customFormat="1" ht="14.25" customHeight="1">
      <c r="A108" s="85" t="s">
        <v>76</v>
      </c>
      <c r="B108" s="59">
        <v>322</v>
      </c>
      <c r="C108" s="59">
        <v>322.7</v>
      </c>
      <c r="D108" s="56">
        <f t="shared" si="7"/>
        <v>100.21739130434781</v>
      </c>
      <c r="E108" s="59">
        <v>84</v>
      </c>
      <c r="F108" s="115">
        <v>20.45</v>
      </c>
      <c r="G108" s="9">
        <f t="shared" si="9"/>
        <v>24.345238095238095</v>
      </c>
    </row>
    <row r="109" spans="1:7" s="31" customFormat="1" ht="18.75" customHeight="1" hidden="1">
      <c r="A109" s="126" t="s">
        <v>132</v>
      </c>
      <c r="B109" s="127"/>
      <c r="C109" s="127"/>
      <c r="D109" s="127"/>
      <c r="E109" s="127"/>
      <c r="F109" s="127"/>
      <c r="G109" s="128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7"/>
        <v>113.06586690810323</v>
      </c>
      <c r="E110" s="9">
        <f>E111+E112+E113</f>
        <v>2244</v>
      </c>
      <c r="F110" s="9"/>
      <c r="G110" s="11">
        <f>F110/E110%</f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7"/>
        <v>112.55757758815977</v>
      </c>
      <c r="E111" s="9">
        <v>1670.1</v>
      </c>
      <c r="F111" s="9"/>
      <c r="G111" s="11">
        <f>F111/E111%</f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7"/>
        <v>109.44309927360776</v>
      </c>
      <c r="E112" s="9">
        <v>50.2</v>
      </c>
      <c r="F112" s="9"/>
      <c r="G112" s="11">
        <f>F112/E112%</f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7"/>
        <v>115.11454183266933</v>
      </c>
      <c r="E113" s="9">
        <v>523.7</v>
      </c>
      <c r="F113" s="9"/>
      <c r="G113" s="11">
        <f>F113/E113%</f>
        <v>0</v>
      </c>
    </row>
    <row r="114" spans="1:7" ht="17.25" hidden="1">
      <c r="A114" s="141" t="s">
        <v>131</v>
      </c>
      <c r="B114" s="142"/>
      <c r="C114" s="142"/>
      <c r="D114" s="142"/>
      <c r="E114" s="142"/>
      <c r="F114" s="142"/>
      <c r="G114" s="143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>F115/E115%</f>
        <v>0</v>
      </c>
    </row>
    <row r="116" spans="1:7" ht="24" customHeight="1">
      <c r="A116" s="133" t="s">
        <v>123</v>
      </c>
      <c r="B116" s="134"/>
      <c r="C116" s="134"/>
      <c r="D116" s="134"/>
      <c r="E116" s="134"/>
      <c r="F116" s="134"/>
      <c r="G116" s="135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>F117/E117%</f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>F118/E118%</f>
        <v>0</v>
      </c>
    </row>
    <row r="119" spans="1:7" ht="14.25" customHeight="1">
      <c r="A119" s="136" t="s">
        <v>90</v>
      </c>
      <c r="B119" s="136"/>
      <c r="C119" s="136"/>
      <c r="D119" s="136"/>
      <c r="E119" s="136"/>
      <c r="F119" s="136"/>
      <c r="G119" s="136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0.45</v>
      </c>
      <c r="F120" s="114">
        <f>E120/4*1</f>
        <v>0.1125</v>
      </c>
      <c r="G120" s="9">
        <f>F120/E120*100</f>
        <v>25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20</v>
      </c>
      <c r="F121" s="123">
        <f>E121/4*1</f>
        <v>5</v>
      </c>
      <c r="G121" s="9">
        <f>F121/E121*100</f>
        <v>25</v>
      </c>
    </row>
    <row r="122" spans="1:7" ht="27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6" t="s">
        <v>83</v>
      </c>
      <c r="B123" s="136"/>
      <c r="C123" s="136"/>
      <c r="D123" s="136"/>
      <c r="E123" s="136"/>
      <c r="F123" s="136"/>
      <c r="G123" s="136"/>
    </row>
    <row r="124" spans="1:7" s="57" customFormat="1" ht="27" hidden="1">
      <c r="A124" s="85" t="s">
        <v>84</v>
      </c>
      <c r="B124" s="86">
        <v>758</v>
      </c>
      <c r="C124" s="86">
        <v>758</v>
      </c>
      <c r="D124" s="56">
        <f>C124/B124%</f>
        <v>100</v>
      </c>
      <c r="E124" s="86">
        <v>758</v>
      </c>
      <c r="F124" s="86"/>
      <c r="G124" s="11">
        <f aca="true" t="shared" si="10" ref="G124:G132">F124/E124%</f>
        <v>0</v>
      </c>
    </row>
    <row r="125" spans="1:7" s="57" customFormat="1" ht="27" hidden="1">
      <c r="A125" s="85" t="s">
        <v>135</v>
      </c>
      <c r="B125" s="86">
        <v>2.441</v>
      </c>
      <c r="C125" s="86">
        <v>2.615</v>
      </c>
      <c r="D125" s="56">
        <f aca="true" t="shared" si="11" ref="D125:D132">C125/B125%</f>
        <v>107.12822613682918</v>
      </c>
      <c r="E125" s="86">
        <v>2.615</v>
      </c>
      <c r="F125" s="86"/>
      <c r="G125" s="11">
        <f t="shared" si="10"/>
        <v>0</v>
      </c>
    </row>
    <row r="126" spans="1:7" s="57" customFormat="1" ht="13.5" hidden="1">
      <c r="A126" s="87" t="s">
        <v>85</v>
      </c>
      <c r="B126" s="88"/>
      <c r="C126" s="88"/>
      <c r="D126" s="56" t="e">
        <f t="shared" si="11"/>
        <v>#DIV/0!</v>
      </c>
      <c r="E126" s="88"/>
      <c r="F126" s="88"/>
      <c r="G126" s="11" t="e">
        <f t="shared" si="10"/>
        <v>#DIV/0!</v>
      </c>
    </row>
    <row r="127" spans="1:7" s="57" customFormat="1" ht="13.5" hidden="1">
      <c r="A127" s="87" t="s">
        <v>86</v>
      </c>
      <c r="B127" s="88"/>
      <c r="C127" s="88"/>
      <c r="D127" s="56" t="e">
        <f t="shared" si="11"/>
        <v>#DIV/0!</v>
      </c>
      <c r="E127" s="88"/>
      <c r="F127" s="88"/>
      <c r="G127" s="11" t="e">
        <f t="shared" si="10"/>
        <v>#DIV/0!</v>
      </c>
    </row>
    <row r="128" spans="1:7" s="57" customFormat="1" ht="13.5" hidden="1">
      <c r="A128" s="87" t="s">
        <v>87</v>
      </c>
      <c r="B128" s="88"/>
      <c r="C128" s="88"/>
      <c r="D128" s="56" t="e">
        <f t="shared" si="11"/>
        <v>#DIV/0!</v>
      </c>
      <c r="E128" s="88"/>
      <c r="F128" s="88"/>
      <c r="G128" s="11" t="e">
        <f t="shared" si="10"/>
        <v>#DIV/0!</v>
      </c>
    </row>
    <row r="129" spans="1:7" s="57" customFormat="1" ht="13.5" hidden="1">
      <c r="A129" s="89" t="s">
        <v>88</v>
      </c>
      <c r="B129" s="88"/>
      <c r="C129" s="88"/>
      <c r="D129" s="56" t="e">
        <f t="shared" si="11"/>
        <v>#DIV/0!</v>
      </c>
      <c r="E129" s="88"/>
      <c r="F129" s="88"/>
      <c r="G129" s="11" t="e">
        <f t="shared" si="10"/>
        <v>#DIV/0!</v>
      </c>
    </row>
    <row r="130" spans="1:7" s="57" customFormat="1" ht="12.75" customHeight="1" hidden="1">
      <c r="A130" s="90" t="s">
        <v>86</v>
      </c>
      <c r="B130" s="88"/>
      <c r="C130" s="88"/>
      <c r="D130" s="56" t="e">
        <f t="shared" si="11"/>
        <v>#DIV/0!</v>
      </c>
      <c r="E130" s="88"/>
      <c r="F130" s="88"/>
      <c r="G130" s="11" t="e">
        <f t="shared" si="10"/>
        <v>#DIV/0!</v>
      </c>
    </row>
    <row r="131" spans="1:7" s="57" customFormat="1" ht="12.75" customHeight="1" hidden="1">
      <c r="A131" s="90" t="s">
        <v>87</v>
      </c>
      <c r="B131" s="88"/>
      <c r="C131" s="88"/>
      <c r="D131" s="56" t="e">
        <f t="shared" si="11"/>
        <v>#DIV/0!</v>
      </c>
      <c r="E131" s="88"/>
      <c r="F131" s="88"/>
      <c r="G131" s="11" t="e">
        <f t="shared" si="10"/>
        <v>#DIV/0!</v>
      </c>
    </row>
    <row r="132" spans="1:7" s="57" customFormat="1" ht="41.25" hidden="1">
      <c r="A132" s="85" t="s">
        <v>89</v>
      </c>
      <c r="B132" s="86">
        <v>86.6</v>
      </c>
      <c r="C132" s="86">
        <v>84.9</v>
      </c>
      <c r="D132" s="56">
        <f t="shared" si="11"/>
        <v>98.03695150115475</v>
      </c>
      <c r="E132" s="86">
        <v>84.9</v>
      </c>
      <c r="F132" s="86"/>
      <c r="G132" s="11">
        <f t="shared" si="10"/>
        <v>0</v>
      </c>
    </row>
    <row r="133" spans="1:7" ht="14.25" customHeight="1" hidden="1">
      <c r="A133" s="136"/>
      <c r="B133" s="136"/>
      <c r="C133" s="136"/>
      <c r="D133" s="136"/>
      <c r="E133" s="136"/>
      <c r="F133" s="136"/>
      <c r="G133" s="136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6" t="s">
        <v>96</v>
      </c>
      <c r="B140" s="136"/>
      <c r="C140" s="136"/>
      <c r="D140" s="136"/>
      <c r="E140" s="136"/>
      <c r="F140" s="136"/>
      <c r="G140" s="136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12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12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12"/>
        <v>0</v>
      </c>
    </row>
    <row r="144" spans="1:7" ht="13.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12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12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12"/>
        <v>#DIV/0!</v>
      </c>
    </row>
    <row r="147" spans="1:7" s="57" customFormat="1" ht="30" customHeight="1" hidden="1">
      <c r="A147" s="85" t="s">
        <v>101</v>
      </c>
      <c r="B147" s="86">
        <v>381.1</v>
      </c>
      <c r="C147" s="86">
        <v>376</v>
      </c>
      <c r="D147" s="56">
        <f aca="true" t="shared" si="13" ref="D147:D160">C147/B147%</f>
        <v>98.66176856468118</v>
      </c>
      <c r="E147" s="86">
        <v>371.5</v>
      </c>
      <c r="F147" s="86"/>
      <c r="G147" s="11">
        <f t="shared" si="12"/>
        <v>0</v>
      </c>
    </row>
    <row r="148" spans="1:7" s="57" customFormat="1" ht="28.5" customHeight="1" hidden="1">
      <c r="A148" s="85" t="s">
        <v>102</v>
      </c>
      <c r="B148" s="86">
        <v>708</v>
      </c>
      <c r="C148" s="86">
        <v>708</v>
      </c>
      <c r="D148" s="56">
        <f t="shared" si="13"/>
        <v>100</v>
      </c>
      <c r="E148" s="86">
        <v>708</v>
      </c>
      <c r="F148" s="86"/>
      <c r="G148" s="11">
        <f t="shared" si="12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3"/>
        <v>97.29729729729729</v>
      </c>
      <c r="E149" s="6">
        <v>3.6</v>
      </c>
      <c r="F149" s="6"/>
      <c r="G149" s="11">
        <f t="shared" si="12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3"/>
        <v>99.38715380082499</v>
      </c>
      <c r="E150" s="36">
        <v>840.8</v>
      </c>
      <c r="F150" s="36"/>
      <c r="G150" s="11">
        <f t="shared" si="12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3"/>
        <v>104</v>
      </c>
      <c r="E151" s="36">
        <v>38.4</v>
      </c>
      <c r="F151" s="36"/>
      <c r="G151" s="11">
        <f t="shared" si="12"/>
        <v>0</v>
      </c>
    </row>
    <row r="152" spans="1:7" ht="27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3"/>
        <v>100.58823529411765</v>
      </c>
      <c r="E152" s="6">
        <f>E153+E154+E155</f>
        <v>172</v>
      </c>
      <c r="F152" s="6"/>
      <c r="G152" s="11">
        <f t="shared" si="12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3"/>
        <v>100</v>
      </c>
      <c r="E153" s="6">
        <v>1</v>
      </c>
      <c r="F153" s="6"/>
      <c r="G153" s="11">
        <f t="shared" si="12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3"/>
        <v>100</v>
      </c>
      <c r="E154" s="6">
        <v>13</v>
      </c>
      <c r="F154" s="6"/>
      <c r="G154" s="11">
        <f t="shared" si="12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3"/>
        <v>100.64102564102564</v>
      </c>
      <c r="E155" s="6">
        <v>158</v>
      </c>
      <c r="F155" s="6"/>
      <c r="G155" s="11">
        <f t="shared" si="12"/>
        <v>0</v>
      </c>
    </row>
    <row r="156" spans="1:9" ht="13.5" hidden="1">
      <c r="A156" s="35" t="s">
        <v>111</v>
      </c>
      <c r="B156" s="46">
        <v>1291</v>
      </c>
      <c r="C156" s="46">
        <v>1295</v>
      </c>
      <c r="D156" s="11">
        <f t="shared" si="13"/>
        <v>100.30983733539891</v>
      </c>
      <c r="E156" s="47">
        <v>1296</v>
      </c>
      <c r="F156" s="47"/>
      <c r="G156" s="11">
        <f t="shared" si="12"/>
        <v>0</v>
      </c>
      <c r="I156" s="79"/>
    </row>
    <row r="157" spans="1:10" s="57" customFormat="1" ht="13.5" hidden="1">
      <c r="A157" s="137" t="s">
        <v>124</v>
      </c>
      <c r="B157" s="138"/>
      <c r="C157" s="138"/>
      <c r="D157" s="138"/>
      <c r="E157" s="138"/>
      <c r="F157" s="138"/>
      <c r="G157" s="139"/>
      <c r="H157" s="80"/>
      <c r="I157" s="81"/>
      <c r="J157" s="82"/>
    </row>
    <row r="158" spans="1:10" s="57" customFormat="1" ht="41.25" hidden="1">
      <c r="A158" s="83" t="s">
        <v>145</v>
      </c>
      <c r="B158" s="84">
        <v>0</v>
      </c>
      <c r="C158" s="84">
        <v>64.1</v>
      </c>
      <c r="D158" s="56"/>
      <c r="E158" s="69">
        <v>132.2</v>
      </c>
      <c r="F158" s="115">
        <v>0</v>
      </c>
      <c r="G158" s="11">
        <f>F158/E158%</f>
        <v>0</v>
      </c>
      <c r="H158" s="80"/>
      <c r="I158" s="81"/>
      <c r="J158" s="82"/>
    </row>
    <row r="159" spans="1:7" s="57" customFormat="1" ht="27" hidden="1">
      <c r="A159" s="83" t="s">
        <v>125</v>
      </c>
      <c r="B159" s="59">
        <v>53.5</v>
      </c>
      <c r="C159" s="59">
        <v>52.9</v>
      </c>
      <c r="D159" s="56">
        <f t="shared" si="13"/>
        <v>98.8785046728972</v>
      </c>
      <c r="E159" s="69">
        <v>52.8</v>
      </c>
      <c r="F159" s="69"/>
      <c r="G159" s="11">
        <f>F159/E159%</f>
        <v>0</v>
      </c>
    </row>
    <row r="160" spans="1:7" s="57" customFormat="1" ht="54.75" hidden="1">
      <c r="A160" s="83" t="s">
        <v>126</v>
      </c>
      <c r="B160" s="59">
        <v>30</v>
      </c>
      <c r="C160" s="59">
        <v>30.1</v>
      </c>
      <c r="D160" s="56">
        <f t="shared" si="13"/>
        <v>100.33333333333334</v>
      </c>
      <c r="E160" s="69">
        <v>30.5</v>
      </c>
      <c r="F160" s="69"/>
      <c r="G160" s="11">
        <f>F160/E160%</f>
        <v>0</v>
      </c>
    </row>
    <row r="161" spans="1:7" ht="15.75" customHeight="1">
      <c r="A161" s="125" t="s">
        <v>112</v>
      </c>
      <c r="B161" s="125"/>
      <c r="C161" s="125"/>
      <c r="D161" s="125"/>
      <c r="E161" s="125"/>
      <c r="F161" s="125"/>
      <c r="G161" s="125"/>
    </row>
    <row r="162" spans="1:7" ht="13.5">
      <c r="A162" s="8" t="s">
        <v>113</v>
      </c>
      <c r="B162" s="6">
        <v>56</v>
      </c>
      <c r="C162" s="6">
        <v>60</v>
      </c>
      <c r="D162" s="11">
        <f aca="true" t="shared" si="14" ref="D162:D174">C162/B162%</f>
        <v>107.14285714285714</v>
      </c>
      <c r="E162" s="11">
        <v>69.7</v>
      </c>
      <c r="F162" s="6">
        <v>2.4</v>
      </c>
      <c r="G162" s="9">
        <f aca="true" t="shared" si="15" ref="G162:G167">F162/E162*100</f>
        <v>3.443328550932568</v>
      </c>
    </row>
    <row r="163" spans="1:7" ht="13.5">
      <c r="A163" s="8" t="s">
        <v>114</v>
      </c>
      <c r="B163" s="6">
        <v>115.8</v>
      </c>
      <c r="C163" s="6">
        <v>115.8</v>
      </c>
      <c r="D163" s="11">
        <f t="shared" si="14"/>
        <v>100</v>
      </c>
      <c r="E163" s="6">
        <v>124</v>
      </c>
      <c r="F163" s="6">
        <v>5.415</v>
      </c>
      <c r="G163" s="9">
        <f t="shared" si="15"/>
        <v>4.366935483870968</v>
      </c>
    </row>
    <row r="164" spans="1:7" ht="13.5">
      <c r="A164" s="8" t="s">
        <v>115</v>
      </c>
      <c r="B164" s="6">
        <v>10.5</v>
      </c>
      <c r="C164" s="6">
        <v>10.5</v>
      </c>
      <c r="D164" s="11">
        <f t="shared" si="14"/>
        <v>100</v>
      </c>
      <c r="E164" s="6">
        <v>1.424</v>
      </c>
      <c r="F164" s="6">
        <v>1.424</v>
      </c>
      <c r="G164" s="9">
        <f t="shared" si="15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4"/>
        <v>100</v>
      </c>
      <c r="E165" s="6">
        <v>121.5</v>
      </c>
      <c r="F165" s="6">
        <v>121.5</v>
      </c>
      <c r="G165" s="9">
        <f t="shared" si="15"/>
        <v>100</v>
      </c>
    </row>
    <row r="166" spans="1:7" ht="13.5">
      <c r="A166" s="35" t="s">
        <v>117</v>
      </c>
      <c r="B166" s="6">
        <v>33</v>
      </c>
      <c r="C166" s="6">
        <v>33</v>
      </c>
      <c r="D166" s="11">
        <f t="shared" si="14"/>
        <v>100</v>
      </c>
      <c r="E166" s="6">
        <v>95</v>
      </c>
      <c r="F166" s="6">
        <v>95</v>
      </c>
      <c r="G166" s="9">
        <f t="shared" si="15"/>
        <v>100</v>
      </c>
    </row>
    <row r="167" spans="1:7" s="57" customFormat="1" ht="27">
      <c r="A167" s="70" t="s">
        <v>118</v>
      </c>
      <c r="B167" s="56">
        <v>86.8</v>
      </c>
      <c r="C167" s="56">
        <v>86.8</v>
      </c>
      <c r="D167" s="56">
        <f t="shared" si="14"/>
        <v>100</v>
      </c>
      <c r="E167" s="56">
        <v>99</v>
      </c>
      <c r="F167" s="56">
        <v>99</v>
      </c>
      <c r="G167" s="9">
        <f t="shared" si="15"/>
        <v>100</v>
      </c>
    </row>
    <row r="168" spans="1:7" ht="27" hidden="1">
      <c r="A168" s="29" t="s">
        <v>119</v>
      </c>
      <c r="B168" s="6">
        <v>348</v>
      </c>
      <c r="C168" s="6">
        <v>375.8</v>
      </c>
      <c r="D168" s="11">
        <f t="shared" si="14"/>
        <v>107.98850574712644</v>
      </c>
      <c r="E168" s="6">
        <v>386.3</v>
      </c>
      <c r="F168" s="6"/>
      <c r="G168" s="11">
        <f>F168/E168%</f>
        <v>0</v>
      </c>
    </row>
    <row r="169" spans="1:7" ht="27" hidden="1">
      <c r="A169" s="29" t="s">
        <v>120</v>
      </c>
      <c r="B169" s="6">
        <v>71.6</v>
      </c>
      <c r="C169" s="6">
        <v>73.3</v>
      </c>
      <c r="D169" s="11">
        <f t="shared" si="14"/>
        <v>102.37430167597765</v>
      </c>
      <c r="E169" s="6">
        <v>80.2</v>
      </c>
      <c r="F169" s="6"/>
      <c r="G169" s="11">
        <f>F169/E169%</f>
        <v>0</v>
      </c>
    </row>
    <row r="170" spans="1:7" ht="17.25">
      <c r="A170" s="126" t="s">
        <v>127</v>
      </c>
      <c r="B170" s="127"/>
      <c r="C170" s="127"/>
      <c r="D170" s="127"/>
      <c r="E170" s="127"/>
      <c r="F170" s="127"/>
      <c r="G170" s="128"/>
    </row>
    <row r="171" spans="1:7" s="68" customFormat="1" ht="27">
      <c r="A171" s="29" t="s">
        <v>128</v>
      </c>
      <c r="B171" s="58"/>
      <c r="C171" s="58">
        <v>4.685</v>
      </c>
      <c r="D171" s="11"/>
      <c r="E171" s="58">
        <v>45</v>
      </c>
      <c r="F171" s="58">
        <v>12</v>
      </c>
      <c r="G171" s="9">
        <f>F171/E171*100</f>
        <v>26.666666666666668</v>
      </c>
    </row>
    <row r="172" spans="1:7" s="68" customFormat="1" ht="13.5">
      <c r="A172" s="29" t="s">
        <v>129</v>
      </c>
      <c r="B172" s="124"/>
      <c r="C172" s="58">
        <v>0.067</v>
      </c>
      <c r="D172" s="11"/>
      <c r="E172" s="58">
        <v>2.2</v>
      </c>
      <c r="F172" s="58">
        <v>0.3</v>
      </c>
      <c r="G172" s="9">
        <f>F172/E172*100</f>
        <v>13.636363636363635</v>
      </c>
    </row>
    <row r="173" spans="1:7" s="68" customFormat="1" ht="13.5" hidden="1">
      <c r="A173" s="29" t="s">
        <v>134</v>
      </c>
      <c r="B173" s="58">
        <v>150</v>
      </c>
      <c r="C173" s="58">
        <v>100</v>
      </c>
      <c r="D173" s="11">
        <f t="shared" si="14"/>
        <v>66.66666666666667</v>
      </c>
      <c r="E173" s="58">
        <v>0</v>
      </c>
      <c r="F173" s="58">
        <v>0</v>
      </c>
      <c r="G173" s="9" t="e">
        <f>F173/E173*100</f>
        <v>#DIV/0!</v>
      </c>
    </row>
    <row r="174" spans="1:7" s="68" customFormat="1" ht="27">
      <c r="A174" s="42" t="s">
        <v>133</v>
      </c>
      <c r="B174" s="58">
        <v>60</v>
      </c>
      <c r="C174" s="58">
        <v>60</v>
      </c>
      <c r="D174" s="11">
        <f t="shared" si="14"/>
        <v>100</v>
      </c>
      <c r="E174" s="58">
        <v>30</v>
      </c>
      <c r="F174" s="58">
        <v>29</v>
      </c>
      <c r="G174" s="9">
        <f>F174/E174*100</f>
        <v>96.66666666666667</v>
      </c>
    </row>
    <row r="175" spans="1:7" ht="13.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1"/>
      <c r="B177" s="92"/>
      <c r="C177" s="92"/>
      <c r="D177" s="92"/>
      <c r="E177" s="92"/>
      <c r="F177" s="92"/>
      <c r="G177" s="92"/>
    </row>
    <row r="178" spans="1:7" s="57" customFormat="1" ht="12.75">
      <c r="A178" s="91"/>
      <c r="B178" s="92"/>
      <c r="C178" s="92"/>
      <c r="D178" s="92"/>
      <c r="E178" s="92"/>
      <c r="F178" s="92"/>
      <c r="G178" s="92"/>
    </row>
    <row r="179" spans="1:7" s="57" customFormat="1" ht="12.75">
      <c r="A179" s="92"/>
      <c r="B179" s="92"/>
      <c r="C179" s="92"/>
      <c r="D179" s="92"/>
      <c r="E179" s="92"/>
      <c r="F179" s="92"/>
      <c r="G179" s="92"/>
    </row>
    <row r="180" spans="1:7" s="3" customFormat="1" ht="42">
      <c r="A180" s="116" t="s">
        <v>146</v>
      </c>
      <c r="B180" s="112"/>
      <c r="C180" s="112"/>
      <c r="D180" s="112"/>
      <c r="E180" s="111"/>
      <c r="F180" s="52"/>
      <c r="G180" s="52" t="s">
        <v>147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2019-05-17T08:25:33Z</cp:lastPrinted>
  <dcterms:created xsi:type="dcterms:W3CDTF">2012-11-19T05:14:48Z</dcterms:created>
  <dcterms:modified xsi:type="dcterms:W3CDTF">2019-05-30T12:09:54Z</dcterms:modified>
  <cp:category/>
  <cp:version/>
  <cp:contentType/>
  <cp:contentStatus/>
</cp:coreProperties>
</file>